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55" windowWidth="18780" windowHeight="1195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list'!$F$4</definedName>
    <definedName name="MJ">'Krycí list'!$G$4</definedName>
    <definedName name="Mont">Rekapitulace!$H$11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Položky!$A$1:$G$62</definedName>
    <definedName name="_xlnm.Print_Area" localSheetId="1">Rekapitulace!$A$1:$I$20</definedName>
    <definedName name="PocetMJ">'Krycí list'!$G$7</definedName>
    <definedName name="Poznamka">'Krycí list'!$B$37</definedName>
    <definedName name="Projektant">'Krycí list'!$C$7</definedName>
    <definedName name="PSV">Rekapitulace!$F$11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Rekapitulace!$H$19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D16" i="1" l="1"/>
  <c r="D15" i="1"/>
  <c r="D14" i="1"/>
  <c r="BE60" i="3"/>
  <c r="BD60" i="3"/>
  <c r="BC60" i="3"/>
  <c r="BB60" i="3"/>
  <c r="BA60" i="3"/>
  <c r="G60" i="3"/>
  <c r="BE58" i="3"/>
  <c r="BD58" i="3"/>
  <c r="BC58" i="3"/>
  <c r="BA58" i="3"/>
  <c r="G58" i="3"/>
  <c r="BB58" i="3" s="1"/>
  <c r="BE56" i="3"/>
  <c r="BD56" i="3"/>
  <c r="BC56" i="3"/>
  <c r="BB56" i="3"/>
  <c r="BA56" i="3"/>
  <c r="G56" i="3"/>
  <c r="BE54" i="3"/>
  <c r="BD54" i="3"/>
  <c r="BC54" i="3"/>
  <c r="BA54" i="3"/>
  <c r="G54" i="3"/>
  <c r="BB54" i="3" s="1"/>
  <c r="BE52" i="3"/>
  <c r="BD52" i="3"/>
  <c r="BC52" i="3"/>
  <c r="BB52" i="3"/>
  <c r="BA52" i="3"/>
  <c r="G52" i="3"/>
  <c r="BE50" i="3"/>
  <c r="BE62" i="3" s="1"/>
  <c r="I10" i="2" s="1"/>
  <c r="BD50" i="3"/>
  <c r="BC50" i="3"/>
  <c r="BA50" i="3"/>
  <c r="BA62" i="3" s="1"/>
  <c r="E10" i="2" s="1"/>
  <c r="G50" i="3"/>
  <c r="BB50" i="3" s="1"/>
  <c r="BE48" i="3"/>
  <c r="BD48" i="3"/>
  <c r="BC48" i="3"/>
  <c r="BB48" i="3"/>
  <c r="BB62" i="3" s="1"/>
  <c r="F10" i="2" s="1"/>
  <c r="BA48" i="3"/>
  <c r="G48" i="3"/>
  <c r="B10" i="2"/>
  <c r="A10" i="2"/>
  <c r="BD62" i="3"/>
  <c r="H10" i="2" s="1"/>
  <c r="BC62" i="3"/>
  <c r="G10" i="2" s="1"/>
  <c r="G62" i="3"/>
  <c r="C62" i="3"/>
  <c r="BE45" i="3"/>
  <c r="BD45" i="3"/>
  <c r="BC45" i="3"/>
  <c r="BB45" i="3"/>
  <c r="G45" i="3"/>
  <c r="BA45" i="3" s="1"/>
  <c r="BE43" i="3"/>
  <c r="BD43" i="3"/>
  <c r="BC43" i="3"/>
  <c r="BB43" i="3"/>
  <c r="G43" i="3"/>
  <c r="BA43" i="3" s="1"/>
  <c r="BE42" i="3"/>
  <c r="BD42" i="3"/>
  <c r="BC42" i="3"/>
  <c r="BC46" i="3" s="1"/>
  <c r="G9" i="2" s="1"/>
  <c r="BB42" i="3"/>
  <c r="BB46" i="3" s="1"/>
  <c r="F9" i="2" s="1"/>
  <c r="G42" i="3"/>
  <c r="BA42" i="3" s="1"/>
  <c r="BE41" i="3"/>
  <c r="BD41" i="3"/>
  <c r="BD46" i="3" s="1"/>
  <c r="H9" i="2" s="1"/>
  <c r="BC41" i="3"/>
  <c r="BB41" i="3"/>
  <c r="G41" i="3"/>
  <c r="BA41" i="3" s="1"/>
  <c r="BA46" i="3" s="1"/>
  <c r="E9" i="2" s="1"/>
  <c r="B9" i="2"/>
  <c r="A9" i="2"/>
  <c r="BE46" i="3"/>
  <c r="I9" i="2" s="1"/>
  <c r="C46" i="3"/>
  <c r="BE37" i="3"/>
  <c r="BD37" i="3"/>
  <c r="BC37" i="3"/>
  <c r="BB37" i="3"/>
  <c r="G37" i="3"/>
  <c r="BA37" i="3" s="1"/>
  <c r="BE35" i="3"/>
  <c r="BD35" i="3"/>
  <c r="BC35" i="3"/>
  <c r="BB35" i="3"/>
  <c r="G35" i="3"/>
  <c r="BA35" i="3" s="1"/>
  <c r="BE34" i="3"/>
  <c r="BD34" i="3"/>
  <c r="BC34" i="3"/>
  <c r="BB34" i="3"/>
  <c r="G34" i="3"/>
  <c r="BA34" i="3" s="1"/>
  <c r="BE33" i="3"/>
  <c r="BD33" i="3"/>
  <c r="BC33" i="3"/>
  <c r="BB33" i="3"/>
  <c r="G33" i="3"/>
  <c r="BA33" i="3" s="1"/>
  <c r="BE31" i="3"/>
  <c r="BD31" i="3"/>
  <c r="BC31" i="3"/>
  <c r="BB31" i="3"/>
  <c r="G31" i="3"/>
  <c r="BA31" i="3" s="1"/>
  <c r="BE29" i="3"/>
  <c r="BD29" i="3"/>
  <c r="BC29" i="3"/>
  <c r="BB29" i="3"/>
  <c r="G29" i="3"/>
  <c r="BA29" i="3" s="1"/>
  <c r="BE27" i="3"/>
  <c r="BD27" i="3"/>
  <c r="BC27" i="3"/>
  <c r="BB27" i="3"/>
  <c r="G27" i="3"/>
  <c r="BA27" i="3" s="1"/>
  <c r="BE25" i="3"/>
  <c r="BD25" i="3"/>
  <c r="BC25" i="3"/>
  <c r="BB25" i="3"/>
  <c r="G25" i="3"/>
  <c r="BA25" i="3" s="1"/>
  <c r="BE23" i="3"/>
  <c r="BD23" i="3"/>
  <c r="BC23" i="3"/>
  <c r="BB23" i="3"/>
  <c r="G23" i="3"/>
  <c r="BA23" i="3" s="1"/>
  <c r="BE21" i="3"/>
  <c r="BD21" i="3"/>
  <c r="BD39" i="3" s="1"/>
  <c r="H8" i="2" s="1"/>
  <c r="BC21" i="3"/>
  <c r="BB21" i="3"/>
  <c r="BB39" i="3" s="1"/>
  <c r="F8" i="2" s="1"/>
  <c r="G21" i="3"/>
  <c r="G39" i="3" s="1"/>
  <c r="B8" i="2"/>
  <c r="A8" i="2"/>
  <c r="BE39" i="3"/>
  <c r="I8" i="2" s="1"/>
  <c r="BC39" i="3"/>
  <c r="G8" i="2" s="1"/>
  <c r="C39" i="3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8" i="3"/>
  <c r="BD8" i="3"/>
  <c r="BD19" i="3" s="1"/>
  <c r="H7" i="2" s="1"/>
  <c r="H11" i="2" s="1"/>
  <c r="C15" i="1" s="1"/>
  <c r="BC8" i="3"/>
  <c r="BB8" i="3"/>
  <c r="BB19" i="3" s="1"/>
  <c r="F7" i="2" s="1"/>
  <c r="F11" i="2" s="1"/>
  <c r="C17" i="1" s="1"/>
  <c r="G8" i="3"/>
  <c r="BA8" i="3" s="1"/>
  <c r="B7" i="2"/>
  <c r="A7" i="2"/>
  <c r="BE19" i="3"/>
  <c r="I7" i="2" s="1"/>
  <c r="I11" i="2" s="1"/>
  <c r="C20" i="1" s="1"/>
  <c r="BC19" i="3"/>
  <c r="G7" i="2" s="1"/>
  <c r="G11" i="2" s="1"/>
  <c r="C14" i="1" s="1"/>
  <c r="C19" i="3"/>
  <c r="C4" i="3"/>
  <c r="F3" i="3"/>
  <c r="C3" i="3"/>
  <c r="C2" i="2"/>
  <c r="C1" i="2"/>
  <c r="F33" i="1"/>
  <c r="F31" i="1"/>
  <c r="F34" i="1" s="1"/>
  <c r="G8" i="1"/>
  <c r="BA19" i="3" l="1"/>
  <c r="E7" i="2" s="1"/>
  <c r="G19" i="3"/>
  <c r="BA21" i="3"/>
  <c r="BA39" i="3" s="1"/>
  <c r="E8" i="2" s="1"/>
  <c r="G46" i="3"/>
  <c r="E11" i="2" l="1"/>
  <c r="G18" i="2" l="1"/>
  <c r="I18" i="2" s="1"/>
  <c r="G16" i="1" s="1"/>
  <c r="G17" i="2"/>
  <c r="I17" i="2" s="1"/>
  <c r="G15" i="1" s="1"/>
  <c r="G16" i="2"/>
  <c r="I16" i="2" s="1"/>
  <c r="C16" i="1"/>
  <c r="C18" i="1" s="1"/>
  <c r="C21" i="1" s="1"/>
  <c r="H19" i="2" l="1"/>
  <c r="G22" i="1" s="1"/>
  <c r="G14" i="1"/>
  <c r="G21" i="1" l="1"/>
  <c r="C22" i="1"/>
</calcChain>
</file>

<file path=xl/sharedStrings.xml><?xml version="1.0" encoding="utf-8"?>
<sst xmlns="http://schemas.openxmlformats.org/spreadsheetml/2006/main" count="236" uniqueCount="141">
  <si>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</si>
  <si>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</si>
  <si>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</si>
  <si>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</si>
  <si>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</si>
  <si>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</si>
  <si>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</si>
  <si>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</si>
  <si>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</si>
  <si>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</si>
  <si>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</si>
  <si>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</si>
  <si>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</si>
  <si>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</si>
  <si>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</si>
  <si>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</si>
  <si>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</si>
  <si>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</si>
  <si>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</si>
  <si>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</si>
  <si>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</si>
  <si>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</si>
  <si>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</si>
  <si>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</si>
  <si>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</si>
  <si>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</si>
  <si>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</si>
  <si>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</si>
  <si>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</si>
  <si>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</si>
  <si>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</si>
  <si>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</si>
  <si>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</si>
  <si>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</si>
  <si>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</si>
  <si>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</si>
  <si>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</si>
  <si>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</si>
  <si>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</si>
  <si>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</si>
  <si>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</si>
  <si>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</si>
  <si>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</si>
  <si>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</si>
  <si>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</si>
  <si>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</si>
  <si>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</si>
  <si>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</si>
  <si>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</si>
  <si>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</si>
  <si>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</si>
  <si>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</si>
  <si>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</si>
  <si>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</si>
  <si>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</si>
  <si>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</si>
  <si>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</si>
  <si>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</si>
  <si>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</si>
  <si>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</si>
  <si>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</si>
  <si>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</si>
  <si>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</si>
  <si>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</si>
  <si>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</si>
  <si>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</si>
  <si>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</si>
  <si>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</si>
  <si>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</si>
  <si>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</si>
  <si>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Oplocení zakázaného pásma</t>
  </si>
  <si>
    <t>SO 501-02,03 - Demontáž oplocení</t>
  </si>
  <si>
    <t>174 10-1101.R00</t>
  </si>
  <si>
    <t>Zásyp jam, rýh, šachet se zhutněním strana "A"</t>
  </si>
  <si>
    <t>m3</t>
  </si>
  <si>
    <t>0,5*0,5*1,0*176</t>
  </si>
  <si>
    <t>Zásyp jam, rýh, šachet se zhutněním strana "D"</t>
  </si>
  <si>
    <t>0,5*0,5*114</t>
  </si>
  <si>
    <t>Zásyp jam, rýh, šachet se zhutněním distanční oplocení strana "B"</t>
  </si>
  <si>
    <t>0,15*0,15*0,8*92</t>
  </si>
  <si>
    <t>Zásyp jam, rýh, šachet se zhutněním distanční oplocení strana "C"</t>
  </si>
  <si>
    <t>0,15*0,15*0,8*96</t>
  </si>
  <si>
    <t>Zásyp jam, rýh, šachet se zhutněním distanční oplocení strana "E"</t>
  </si>
  <si>
    <t>0,15*0,15*0,8*28</t>
  </si>
  <si>
    <t>Na zásypy bude použita zemina vytěžená v rámci stavby oplocení</t>
  </si>
  <si>
    <t>96</t>
  </si>
  <si>
    <t>Bourání konstrukcí</t>
  </si>
  <si>
    <t>962 07-17</t>
  </si>
  <si>
    <t>Bourání kovových sloupů distanční oplocení strana "E"</t>
  </si>
  <si>
    <t>t</t>
  </si>
  <si>
    <t>1,5*5,53*28/1000</t>
  </si>
  <si>
    <t>Bourání kovových sloupů distanční oplocení strana "B"</t>
  </si>
  <si>
    <t>1,5*5,53*92/1000</t>
  </si>
  <si>
    <t>Bourání kovových sloupů distanční oplocení strana "C"</t>
  </si>
  <si>
    <t>1,5*5,53*96/1000</t>
  </si>
  <si>
    <t>961 04-4111.R00</t>
  </si>
  <si>
    <t>Bourání základů z betonu prostého distanční oplocení strana "B"</t>
  </si>
  <si>
    <t>Bourání základů z betonu prostého distanční oplocení strana "C"</t>
  </si>
  <si>
    <t>Bourání základů z betonu prostého distanční oplocení strana "E"</t>
  </si>
  <si>
    <t>01</t>
  </si>
  <si>
    <t>Demontáž betonového sloupu 4m strana "A"</t>
  </si>
  <si>
    <t>Demontáž betonového sloupu 4m strana "D"</t>
  </si>
  <si>
    <t>Bourání základů z betonu prostého betonové patky původního oplocení-strana "A"</t>
  </si>
  <si>
    <t>Bourání základů z betonu prostého betonové patky původního oplocení-strana "D"</t>
  </si>
  <si>
    <t>0,5*0,5*1,0*114</t>
  </si>
  <si>
    <t>97</t>
  </si>
  <si>
    <t>Prorážení otvorů</t>
  </si>
  <si>
    <t>979 99-0104.R00</t>
  </si>
  <si>
    <t xml:space="preserve">Poplatek za skládku suti - beton </t>
  </si>
  <si>
    <t>979 08-1111.R00</t>
  </si>
  <si>
    <t xml:space="preserve">Odvoz suti a vybour. hmot na skládku do 1 km </t>
  </si>
  <si>
    <t>979 08-1121.R00</t>
  </si>
  <si>
    <t>Příplatek k odvozu za každý další 1 km skládka do 20 km</t>
  </si>
  <si>
    <t>184*20</t>
  </si>
  <si>
    <t>979 08-2111.R00</t>
  </si>
  <si>
    <t xml:space="preserve">Vnitrostaveništní doprava suti do 10 m </t>
  </si>
  <si>
    <t>767</t>
  </si>
  <si>
    <t>Konstrukce zámečnické</t>
  </si>
  <si>
    <t>767 91-1821.R00</t>
  </si>
  <si>
    <t>Demontáž drátěného pletiva výšky do 1,6 m strana "A"</t>
  </si>
  <si>
    <t>m</t>
  </si>
  <si>
    <t>2*440</t>
  </si>
  <si>
    <t>Demontáž drátěného pletiva výšky do 1,6 m strana "D"</t>
  </si>
  <si>
    <t>2*285</t>
  </si>
  <si>
    <t>02</t>
  </si>
  <si>
    <t>Demontáž ostnatého drátu strana "A"</t>
  </si>
  <si>
    <t>3*440</t>
  </si>
  <si>
    <t>Demontáž ostnatého drátu strana "D"</t>
  </si>
  <si>
    <t>3*285</t>
  </si>
  <si>
    <t>Demontáž ostnatého drátu distanční oplocení strana "B"</t>
  </si>
  <si>
    <t>3*230</t>
  </si>
  <si>
    <t>Demontáž ostnatého drátu distanční oplocení strana "C"</t>
  </si>
  <si>
    <t>3*240</t>
  </si>
  <si>
    <t>Demontáž ostnatého drátu distanční oplocení strana "E"</t>
  </si>
  <si>
    <t>3*70</t>
  </si>
  <si>
    <t>Mimořádně ztížené dopravní podmínky 3,5%</t>
  </si>
  <si>
    <t>Provozní vlivy 0,9%</t>
  </si>
  <si>
    <t>Zařízení staveniště 2,5%</t>
  </si>
  <si>
    <t>SO 501-02- Demontáž původního oplocení
SO 501-03- Demontáž distančního ohrazení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</si>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</sst>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B53" sqref="B53:G5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71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70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140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139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Rekapitulace!A16</f>
        <v>Mimořádně ztížené dopravní podmínky 3,5%</v>
      </c>
      <c r="E14" s="49"/>
      <c r="F14" s="50"/>
      <c r="G14" s="47">
        <f>Rekapitulace!I16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Rekapitulace!A17</f>
        <v>Provozní vlivy 0,9%</v>
      </c>
      <c r="E15" s="51"/>
      <c r="F15" s="52"/>
      <c r="G15" s="47">
        <f>Rekapitulace!I17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Rekapitulace!A18</f>
        <v>Zařízení staveniště 2,5%</v>
      </c>
      <c r="E16" s="51"/>
      <c r="F16" s="52"/>
      <c r="G16" s="47">
        <f>Rekapitulace!I18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 t="s">
        <v>138</v>
      </c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0"/>
  <sheetViews>
    <sheetView workbookViewId="0">
      <selection activeCell="H19" sqref="H19:I1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57" ht="13.5" thickBot="1" x14ac:dyDescent="0.25">
      <c r="A2" s="84" t="s">
        <v>1</v>
      </c>
      <c r="B2" s="85"/>
      <c r="C2" s="86" t="str">
        <f>CONCATENATE(cisloobjektu," ",nazevobjektu)</f>
        <v xml:space="preserve"> SO 501-02,03 - Demontáž oplocení</v>
      </c>
      <c r="D2" s="87"/>
      <c r="E2" s="88"/>
      <c r="F2" s="87"/>
      <c r="G2" s="89"/>
      <c r="H2" s="89"/>
      <c r="I2" s="90"/>
    </row>
    <row r="3" spans="1:57" ht="13.5" thickTop="1" x14ac:dyDescent="0.2">
      <c r="F3" s="11"/>
    </row>
    <row r="4" spans="1:57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Položky!BA19</f>
        <v>0</v>
      </c>
      <c r="F7" s="203">
        <f>Položky!BB19</f>
        <v>0</v>
      </c>
      <c r="G7" s="203">
        <f>Položky!BC19</f>
        <v>0</v>
      </c>
      <c r="H7" s="203">
        <f>Položky!BD19</f>
        <v>0</v>
      </c>
      <c r="I7" s="204">
        <f>Položky!BE19</f>
        <v>0</v>
      </c>
    </row>
    <row r="8" spans="1:57" s="11" customFormat="1" x14ac:dyDescent="0.2">
      <c r="A8" s="201" t="str">
        <f>Položky!B20</f>
        <v>96</v>
      </c>
      <c r="B8" s="99" t="str">
        <f>Položky!C20</f>
        <v>Bourání konstrukcí</v>
      </c>
      <c r="C8" s="100"/>
      <c r="D8" s="101"/>
      <c r="E8" s="202">
        <f>Položky!BA39</f>
        <v>0</v>
      </c>
      <c r="F8" s="203">
        <f>Položky!BB39</f>
        <v>0</v>
      </c>
      <c r="G8" s="203">
        <f>Položky!BC39</f>
        <v>0</v>
      </c>
      <c r="H8" s="203">
        <f>Položky!BD39</f>
        <v>0</v>
      </c>
      <c r="I8" s="204">
        <f>Položky!BE39</f>
        <v>0</v>
      </c>
    </row>
    <row r="9" spans="1:57" s="11" customFormat="1" x14ac:dyDescent="0.2">
      <c r="A9" s="201" t="str">
        <f>Položky!B40</f>
        <v>97</v>
      </c>
      <c r="B9" s="99" t="str">
        <f>Položky!C40</f>
        <v>Prorážení otvorů</v>
      </c>
      <c r="C9" s="100"/>
      <c r="D9" s="101"/>
      <c r="E9" s="202">
        <f>Položky!BA46</f>
        <v>0</v>
      </c>
      <c r="F9" s="203">
        <f>Položky!BB46</f>
        <v>0</v>
      </c>
      <c r="G9" s="203">
        <f>Položky!BC46</f>
        <v>0</v>
      </c>
      <c r="H9" s="203">
        <f>Položky!BD46</f>
        <v>0</v>
      </c>
      <c r="I9" s="204">
        <f>Položky!BE46</f>
        <v>0</v>
      </c>
    </row>
    <row r="10" spans="1:57" s="11" customFormat="1" ht="13.5" thickBot="1" x14ac:dyDescent="0.25">
      <c r="A10" s="201" t="str">
        <f>Položky!B47</f>
        <v>767</v>
      </c>
      <c r="B10" s="99" t="str">
        <f>Položky!C47</f>
        <v>Konstrukce zámečnické</v>
      </c>
      <c r="C10" s="100"/>
      <c r="D10" s="101"/>
      <c r="E10" s="202">
        <f>Položky!BA62</f>
        <v>0</v>
      </c>
      <c r="F10" s="203">
        <f>Položky!BB62</f>
        <v>0</v>
      </c>
      <c r="G10" s="203">
        <f>Položky!BC62</f>
        <v>0</v>
      </c>
      <c r="H10" s="203">
        <f>Položky!BD62</f>
        <v>0</v>
      </c>
      <c r="I10" s="204">
        <f>Položky!BE62</f>
        <v>0</v>
      </c>
    </row>
    <row r="11" spans="1:57" s="107" customFormat="1" ht="13.5" thickBot="1" x14ac:dyDescent="0.25">
      <c r="A11" s="102"/>
      <c r="B11" s="94" t="s">
        <v>50</v>
      </c>
      <c r="C11" s="94"/>
      <c r="D11" s="103"/>
      <c r="E11" s="104">
        <f>SUM(E7:E10)</f>
        <v>0</v>
      </c>
      <c r="F11" s="105">
        <f>SUM(F7:F10)</f>
        <v>0</v>
      </c>
      <c r="G11" s="105">
        <f>SUM(G7:G10)</f>
        <v>0</v>
      </c>
      <c r="H11" s="105">
        <f>SUM(H7:H10)</f>
        <v>0</v>
      </c>
      <c r="I11" s="106">
        <f>SUM(I7:I10)</f>
        <v>0</v>
      </c>
    </row>
    <row r="12" spans="1:57" x14ac:dyDescent="0.2">
      <c r="A12" s="100"/>
      <c r="B12" s="100"/>
      <c r="C12" s="100"/>
      <c r="D12" s="100"/>
      <c r="E12" s="100"/>
      <c r="F12" s="100"/>
      <c r="G12" s="100"/>
      <c r="H12" s="100"/>
      <c r="I12" s="100"/>
    </row>
    <row r="13" spans="1:57" ht="19.5" customHeight="1" x14ac:dyDescent="0.25">
      <c r="A13" s="108" t="s">
        <v>51</v>
      </c>
      <c r="B13" s="108"/>
      <c r="C13" s="108"/>
      <c r="D13" s="108"/>
      <c r="E13" s="108"/>
      <c r="F13" s="108"/>
      <c r="G13" s="109"/>
      <c r="H13" s="108"/>
      <c r="I13" s="108"/>
      <c r="BA13" s="32"/>
      <c r="BB13" s="32"/>
      <c r="BC13" s="32"/>
      <c r="BD13" s="32"/>
      <c r="BE13" s="32"/>
    </row>
    <row r="14" spans="1:57" ht="13.5" thickBot="1" x14ac:dyDescent="0.25">
      <c r="A14" s="110"/>
      <c r="B14" s="110"/>
      <c r="C14" s="110"/>
      <c r="D14" s="110"/>
      <c r="E14" s="110"/>
      <c r="F14" s="110"/>
      <c r="G14" s="110"/>
      <c r="H14" s="110"/>
      <c r="I14" s="110"/>
    </row>
    <row r="15" spans="1:57" x14ac:dyDescent="0.2">
      <c r="A15" s="111" t="s">
        <v>52</v>
      </c>
      <c r="B15" s="112"/>
      <c r="C15" s="112"/>
      <c r="D15" s="113"/>
      <c r="E15" s="114" t="s">
        <v>53</v>
      </c>
      <c r="F15" s="115" t="s">
        <v>54</v>
      </c>
      <c r="G15" s="116" t="s">
        <v>55</v>
      </c>
      <c r="H15" s="117"/>
      <c r="I15" s="118" t="s">
        <v>53</v>
      </c>
    </row>
    <row r="16" spans="1:57" x14ac:dyDescent="0.2">
      <c r="A16" s="119" t="s">
        <v>135</v>
      </c>
      <c r="B16" s="120"/>
      <c r="C16" s="120"/>
      <c r="D16" s="121"/>
      <c r="E16" s="122"/>
      <c r="F16" s="123">
        <v>0</v>
      </c>
      <c r="G16" s="124">
        <f>CHOOSE(BA16+1,HSV+PSV,HSV+PSV+Mont,HSV+PSV+Dodavka+Mont,HSV,PSV,Mont,Dodavka,Mont+Dodavka,0)</f>
        <v>0</v>
      </c>
      <c r="H16" s="125"/>
      <c r="I16" s="126">
        <f>E16+F16*G16/100</f>
        <v>0</v>
      </c>
      <c r="BA16">
        <v>0</v>
      </c>
    </row>
    <row r="17" spans="1:53" x14ac:dyDescent="0.2">
      <c r="A17" s="119" t="s">
        <v>136</v>
      </c>
      <c r="B17" s="120"/>
      <c r="C17" s="120"/>
      <c r="D17" s="121"/>
      <c r="E17" s="122"/>
      <c r="F17" s="123">
        <v>0</v>
      </c>
      <c r="G17" s="124">
        <f>CHOOSE(BA17+1,HSV+PSV,HSV+PSV+Mont,HSV+PSV+Dodavka+Mont,HSV,PSV,Mont,Dodavka,Mont+Dodavka,0)</f>
        <v>0</v>
      </c>
      <c r="H17" s="125"/>
      <c r="I17" s="126">
        <f>E17+F17*G17/100</f>
        <v>0</v>
      </c>
      <c r="BA17">
        <v>0</v>
      </c>
    </row>
    <row r="18" spans="1:53" x14ac:dyDescent="0.2">
      <c r="A18" s="119" t="s">
        <v>137</v>
      </c>
      <c r="B18" s="120"/>
      <c r="C18" s="120"/>
      <c r="D18" s="121"/>
      <c r="E18" s="122"/>
      <c r="F18" s="123">
        <v>0</v>
      </c>
      <c r="G18" s="124">
        <f>CHOOSE(BA18+1,HSV+PSV,HSV+PSV+Mont,HSV+PSV+Dodavka+Mont,HSV,PSV,Mont,Dodavka,Mont+Dodavka,0)</f>
        <v>0</v>
      </c>
      <c r="H18" s="125"/>
      <c r="I18" s="126">
        <f>E18+F18*G18/100</f>
        <v>0</v>
      </c>
      <c r="BA18">
        <v>0</v>
      </c>
    </row>
    <row r="19" spans="1:53" ht="13.5" thickBot="1" x14ac:dyDescent="0.25">
      <c r="A19" s="127"/>
      <c r="B19" s="128" t="s">
        <v>56</v>
      </c>
      <c r="C19" s="129"/>
      <c r="D19" s="130"/>
      <c r="E19" s="131"/>
      <c r="F19" s="132"/>
      <c r="G19" s="132"/>
      <c r="H19" s="133">
        <f>SUM(I16:I18)</f>
        <v>0</v>
      </c>
      <c r="I19" s="134"/>
    </row>
    <row r="20" spans="1:53" x14ac:dyDescent="0.2">
      <c r="A20" s="110"/>
      <c r="B20" s="110"/>
      <c r="C20" s="110"/>
      <c r="D20" s="110"/>
      <c r="E20" s="110"/>
      <c r="F20" s="110"/>
      <c r="G20" s="110"/>
      <c r="H20" s="110"/>
      <c r="I20" s="110"/>
    </row>
    <row r="21" spans="1:53" x14ac:dyDescent="0.2">
      <c r="B21" s="107"/>
      <c r="F21" s="135"/>
      <c r="G21" s="136"/>
      <c r="H21" s="136"/>
      <c r="I21" s="137"/>
    </row>
    <row r="22" spans="1:53" x14ac:dyDescent="0.2">
      <c r="F22" s="135"/>
      <c r="G22" s="136"/>
      <c r="H22" s="136"/>
      <c r="I22" s="137"/>
    </row>
    <row r="23" spans="1:53" x14ac:dyDescent="0.2">
      <c r="F23" s="135"/>
      <c r="G23" s="136"/>
      <c r="H23" s="136"/>
      <c r="I23" s="137"/>
    </row>
    <row r="24" spans="1:53" x14ac:dyDescent="0.2">
      <c r="F24" s="135"/>
      <c r="G24" s="136"/>
      <c r="H24" s="136"/>
      <c r="I24" s="137"/>
    </row>
    <row r="25" spans="1:53" x14ac:dyDescent="0.2">
      <c r="F25" s="135"/>
      <c r="G25" s="136"/>
      <c r="H25" s="136"/>
      <c r="I25" s="137"/>
    </row>
    <row r="26" spans="1:53" x14ac:dyDescent="0.2">
      <c r="F26" s="135"/>
      <c r="G26" s="136"/>
      <c r="H26" s="136"/>
      <c r="I26" s="137"/>
    </row>
    <row r="27" spans="1:53" x14ac:dyDescent="0.2">
      <c r="F27" s="135"/>
      <c r="G27" s="136"/>
      <c r="H27" s="136"/>
      <c r="I27" s="137"/>
    </row>
    <row r="28" spans="1:53" x14ac:dyDescent="0.2">
      <c r="F28" s="135"/>
      <c r="G28" s="136"/>
      <c r="H28" s="136"/>
      <c r="I28" s="137"/>
    </row>
    <row r="29" spans="1:53" x14ac:dyDescent="0.2">
      <c r="F29" s="135"/>
      <c r="G29" s="136"/>
      <c r="H29" s="136"/>
      <c r="I29" s="137"/>
    </row>
    <row r="30" spans="1:53" x14ac:dyDescent="0.2">
      <c r="F30" s="135"/>
      <c r="G30" s="136"/>
      <c r="H30" s="136"/>
      <c r="I30" s="137"/>
    </row>
    <row r="31" spans="1:53" x14ac:dyDescent="0.2">
      <c r="F31" s="135"/>
      <c r="G31" s="136"/>
      <c r="H31" s="136"/>
      <c r="I31" s="137"/>
    </row>
    <row r="32" spans="1:53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</sheetData>
  <mergeCells count="4">
    <mergeCell ref="A1:B1"/>
    <mergeCell ref="A2:B2"/>
    <mergeCell ref="G2:I2"/>
    <mergeCell ref="H19:I19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35"/>
  <sheetViews>
    <sheetView showGridLines="0" showZeros="0" zoomScaleNormal="100" workbookViewId="0">
      <selection activeCell="A62" sqref="A62:IV64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SO 501-02,03 - Demontáž oplocení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72</v>
      </c>
      <c r="C8" s="175" t="s">
        <v>73</v>
      </c>
      <c r="D8" s="176" t="s">
        <v>74</v>
      </c>
      <c r="E8" s="177">
        <v>44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9"/>
      <c r="B9" s="180"/>
      <c r="C9" s="181" t="s">
        <v>75</v>
      </c>
      <c r="D9" s="182"/>
      <c r="E9" s="183">
        <v>44</v>
      </c>
      <c r="F9" s="184"/>
      <c r="G9" s="185"/>
      <c r="M9" s="186" t="s">
        <v>75</v>
      </c>
      <c r="O9" s="172"/>
    </row>
    <row r="10" spans="1:104" x14ac:dyDescent="0.2">
      <c r="A10" s="173">
        <v>2</v>
      </c>
      <c r="B10" s="174" t="s">
        <v>72</v>
      </c>
      <c r="C10" s="175" t="s">
        <v>76</v>
      </c>
      <c r="D10" s="176" t="s">
        <v>74</v>
      </c>
      <c r="E10" s="177">
        <v>28.5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2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9"/>
      <c r="B11" s="180"/>
      <c r="C11" s="181" t="s">
        <v>77</v>
      </c>
      <c r="D11" s="182"/>
      <c r="E11" s="183">
        <v>28.5</v>
      </c>
      <c r="F11" s="184"/>
      <c r="G11" s="185"/>
      <c r="M11" s="186" t="s">
        <v>77</v>
      </c>
      <c r="O11" s="172"/>
    </row>
    <row r="12" spans="1:104" ht="22.5" x14ac:dyDescent="0.2">
      <c r="A12" s="173">
        <v>3</v>
      </c>
      <c r="B12" s="174" t="s">
        <v>72</v>
      </c>
      <c r="C12" s="175" t="s">
        <v>78</v>
      </c>
      <c r="D12" s="176" t="s">
        <v>74</v>
      </c>
      <c r="E12" s="177">
        <v>1.6559999999999999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0</v>
      </c>
    </row>
    <row r="13" spans="1:104" x14ac:dyDescent="0.2">
      <c r="A13" s="179"/>
      <c r="B13" s="180"/>
      <c r="C13" s="181" t="s">
        <v>79</v>
      </c>
      <c r="D13" s="182"/>
      <c r="E13" s="183">
        <v>1.6559999999999999</v>
      </c>
      <c r="F13" s="184"/>
      <c r="G13" s="185"/>
      <c r="M13" s="186" t="s">
        <v>79</v>
      </c>
      <c r="O13" s="172"/>
    </row>
    <row r="14" spans="1:104" ht="22.5" x14ac:dyDescent="0.2">
      <c r="A14" s="173">
        <v>4</v>
      </c>
      <c r="B14" s="174" t="s">
        <v>72</v>
      </c>
      <c r="C14" s="175" t="s">
        <v>80</v>
      </c>
      <c r="D14" s="176" t="s">
        <v>74</v>
      </c>
      <c r="E14" s="177">
        <v>1.728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4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9"/>
      <c r="B15" s="180"/>
      <c r="C15" s="181" t="s">
        <v>81</v>
      </c>
      <c r="D15" s="182"/>
      <c r="E15" s="183">
        <v>1.728</v>
      </c>
      <c r="F15" s="184"/>
      <c r="G15" s="185"/>
      <c r="M15" s="186" t="s">
        <v>81</v>
      </c>
      <c r="O15" s="172"/>
    </row>
    <row r="16" spans="1:104" ht="22.5" x14ac:dyDescent="0.2">
      <c r="A16" s="173">
        <v>5</v>
      </c>
      <c r="B16" s="174" t="s">
        <v>72</v>
      </c>
      <c r="C16" s="175" t="s">
        <v>82</v>
      </c>
      <c r="D16" s="176" t="s">
        <v>74</v>
      </c>
      <c r="E16" s="177">
        <v>0.504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5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/>
      <c r="C17" s="181" t="s">
        <v>83</v>
      </c>
      <c r="D17" s="182"/>
      <c r="E17" s="183">
        <v>0.504</v>
      </c>
      <c r="F17" s="184"/>
      <c r="G17" s="185"/>
      <c r="M17" s="186" t="s">
        <v>83</v>
      </c>
      <c r="O17" s="172"/>
    </row>
    <row r="18" spans="1:104" ht="22.5" x14ac:dyDescent="0.2">
      <c r="A18" s="173">
        <v>6</v>
      </c>
      <c r="B18" s="174" t="s">
        <v>66</v>
      </c>
      <c r="C18" s="175" t="s">
        <v>84</v>
      </c>
      <c r="D18" s="176"/>
      <c r="E18" s="177">
        <v>0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6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 x14ac:dyDescent="0.2">
      <c r="A19" s="187"/>
      <c r="B19" s="188" t="s">
        <v>69</v>
      </c>
      <c r="C19" s="189" t="str">
        <f>CONCATENATE(B7," ",C7)</f>
        <v>1 Zemní práce</v>
      </c>
      <c r="D19" s="187"/>
      <c r="E19" s="190"/>
      <c r="F19" s="190"/>
      <c r="G19" s="191">
        <f>SUM(G7:G18)</f>
        <v>0</v>
      </c>
      <c r="O19" s="172">
        <v>4</v>
      </c>
      <c r="BA19" s="192">
        <f>SUM(BA7:BA18)</f>
        <v>0</v>
      </c>
      <c r="BB19" s="192">
        <f>SUM(BB7:BB18)</f>
        <v>0</v>
      </c>
      <c r="BC19" s="192">
        <f>SUM(BC7:BC18)</f>
        <v>0</v>
      </c>
      <c r="BD19" s="192">
        <f>SUM(BD7:BD18)</f>
        <v>0</v>
      </c>
      <c r="BE19" s="192">
        <f>SUM(BE7:BE18)</f>
        <v>0</v>
      </c>
    </row>
    <row r="20" spans="1:104" x14ac:dyDescent="0.2">
      <c r="A20" s="165" t="s">
        <v>65</v>
      </c>
      <c r="B20" s="166" t="s">
        <v>85</v>
      </c>
      <c r="C20" s="167" t="s">
        <v>86</v>
      </c>
      <c r="D20" s="168"/>
      <c r="E20" s="169"/>
      <c r="F20" s="169"/>
      <c r="G20" s="170"/>
      <c r="H20" s="171"/>
      <c r="I20" s="171"/>
      <c r="O20" s="172">
        <v>1</v>
      </c>
    </row>
    <row r="21" spans="1:104" x14ac:dyDescent="0.2">
      <c r="A21" s="173">
        <v>7</v>
      </c>
      <c r="B21" s="174" t="s">
        <v>87</v>
      </c>
      <c r="C21" s="175" t="s">
        <v>88</v>
      </c>
      <c r="D21" s="176" t="s">
        <v>89</v>
      </c>
      <c r="E21" s="177">
        <v>0.23230000000000001</v>
      </c>
      <c r="F21" s="177">
        <v>0</v>
      </c>
      <c r="G21" s="178">
        <f>E21*F21</f>
        <v>0</v>
      </c>
      <c r="O21" s="172">
        <v>2</v>
      </c>
      <c r="AA21" s="139">
        <v>12</v>
      </c>
      <c r="AB21" s="139">
        <v>0</v>
      </c>
      <c r="AC21" s="139">
        <v>7</v>
      </c>
      <c r="AZ21" s="139">
        <v>1</v>
      </c>
      <c r="BA21" s="139">
        <f>IF(AZ21=1,G21,0)</f>
        <v>0</v>
      </c>
      <c r="BB21" s="139">
        <f>IF(AZ21=2,G21,0)</f>
        <v>0</v>
      </c>
      <c r="BC21" s="139">
        <f>IF(AZ21=3,G21,0)</f>
        <v>0</v>
      </c>
      <c r="BD21" s="139">
        <f>IF(AZ21=4,G21,0)</f>
        <v>0</v>
      </c>
      <c r="BE21" s="139">
        <f>IF(AZ21=5,G21,0)</f>
        <v>0</v>
      </c>
      <c r="CZ21" s="139">
        <v>8.1700000000000002E-3</v>
      </c>
    </row>
    <row r="22" spans="1:104" x14ac:dyDescent="0.2">
      <c r="A22" s="179"/>
      <c r="B22" s="180"/>
      <c r="C22" s="181" t="s">
        <v>90</v>
      </c>
      <c r="D22" s="182"/>
      <c r="E22" s="183">
        <v>0.23230000000000001</v>
      </c>
      <c r="F22" s="184"/>
      <c r="G22" s="185"/>
      <c r="M22" s="186" t="s">
        <v>90</v>
      </c>
      <c r="O22" s="172"/>
    </row>
    <row r="23" spans="1:104" x14ac:dyDescent="0.2">
      <c r="A23" s="173">
        <v>8</v>
      </c>
      <c r="B23" s="174" t="s">
        <v>87</v>
      </c>
      <c r="C23" s="175" t="s">
        <v>91</v>
      </c>
      <c r="D23" s="176" t="s">
        <v>89</v>
      </c>
      <c r="E23" s="177">
        <v>0.7631</v>
      </c>
      <c r="F23" s="177">
        <v>0</v>
      </c>
      <c r="G23" s="178">
        <f>E23*F23</f>
        <v>0</v>
      </c>
      <c r="O23" s="172">
        <v>2</v>
      </c>
      <c r="AA23" s="139">
        <v>12</v>
      </c>
      <c r="AB23" s="139">
        <v>0</v>
      </c>
      <c r="AC23" s="139">
        <v>8</v>
      </c>
      <c r="AZ23" s="139">
        <v>1</v>
      </c>
      <c r="BA23" s="139">
        <f>IF(AZ23=1,G23,0)</f>
        <v>0</v>
      </c>
      <c r="BB23" s="139">
        <f>IF(AZ23=2,G23,0)</f>
        <v>0</v>
      </c>
      <c r="BC23" s="139">
        <f>IF(AZ23=3,G23,0)</f>
        <v>0</v>
      </c>
      <c r="BD23" s="139">
        <f>IF(AZ23=4,G23,0)</f>
        <v>0</v>
      </c>
      <c r="BE23" s="139">
        <f>IF(AZ23=5,G23,0)</f>
        <v>0</v>
      </c>
      <c r="CZ23" s="139">
        <v>8.1700000000000002E-3</v>
      </c>
    </row>
    <row r="24" spans="1:104" x14ac:dyDescent="0.2">
      <c r="A24" s="179"/>
      <c r="B24" s="180"/>
      <c r="C24" s="181" t="s">
        <v>92</v>
      </c>
      <c r="D24" s="182"/>
      <c r="E24" s="183">
        <v>0.7631</v>
      </c>
      <c r="F24" s="184"/>
      <c r="G24" s="185"/>
      <c r="M24" s="186" t="s">
        <v>92</v>
      </c>
      <c r="O24" s="172"/>
    </row>
    <row r="25" spans="1:104" x14ac:dyDescent="0.2">
      <c r="A25" s="173">
        <v>9</v>
      </c>
      <c r="B25" s="174" t="s">
        <v>87</v>
      </c>
      <c r="C25" s="175" t="s">
        <v>93</v>
      </c>
      <c r="D25" s="176" t="s">
        <v>89</v>
      </c>
      <c r="E25" s="177">
        <v>0.79630000000000001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9</v>
      </c>
      <c r="AZ25" s="139">
        <v>1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8.1700000000000002E-3</v>
      </c>
    </row>
    <row r="26" spans="1:104" x14ac:dyDescent="0.2">
      <c r="A26" s="179"/>
      <c r="B26" s="180"/>
      <c r="C26" s="181" t="s">
        <v>94</v>
      </c>
      <c r="D26" s="182"/>
      <c r="E26" s="183">
        <v>0.79630000000000001</v>
      </c>
      <c r="F26" s="184"/>
      <c r="G26" s="185"/>
      <c r="M26" s="186" t="s">
        <v>94</v>
      </c>
      <c r="O26" s="172"/>
    </row>
    <row r="27" spans="1:104" ht="22.5" x14ac:dyDescent="0.2">
      <c r="A27" s="173">
        <v>10</v>
      </c>
      <c r="B27" s="174" t="s">
        <v>95</v>
      </c>
      <c r="C27" s="175" t="s">
        <v>96</v>
      </c>
      <c r="D27" s="176" t="s">
        <v>74</v>
      </c>
      <c r="E27" s="177">
        <v>1.6559999999999999</v>
      </c>
      <c r="F27" s="177">
        <v>0</v>
      </c>
      <c r="G27" s="178">
        <f>E27*F27</f>
        <v>0</v>
      </c>
      <c r="O27" s="172">
        <v>2</v>
      </c>
      <c r="AA27" s="139">
        <v>12</v>
      </c>
      <c r="AB27" s="139">
        <v>0</v>
      </c>
      <c r="AC27" s="139">
        <v>10</v>
      </c>
      <c r="AZ27" s="139">
        <v>1</v>
      </c>
      <c r="BA27" s="139">
        <f>IF(AZ27=1,G27,0)</f>
        <v>0</v>
      </c>
      <c r="BB27" s="139">
        <f>IF(AZ27=2,G27,0)</f>
        <v>0</v>
      </c>
      <c r="BC27" s="139">
        <f>IF(AZ27=3,G27,0)</f>
        <v>0</v>
      </c>
      <c r="BD27" s="139">
        <f>IF(AZ27=4,G27,0)</f>
        <v>0</v>
      </c>
      <c r="BE27" s="139">
        <f>IF(AZ27=5,G27,0)</f>
        <v>0</v>
      </c>
      <c r="CZ27" s="139">
        <v>0</v>
      </c>
    </row>
    <row r="28" spans="1:104" x14ac:dyDescent="0.2">
      <c r="A28" s="179"/>
      <c r="B28" s="180"/>
      <c r="C28" s="181" t="s">
        <v>79</v>
      </c>
      <c r="D28" s="182"/>
      <c r="E28" s="183">
        <v>1.6559999999999999</v>
      </c>
      <c r="F28" s="184"/>
      <c r="G28" s="185"/>
      <c r="M28" s="186" t="s">
        <v>79</v>
      </c>
      <c r="O28" s="172"/>
    </row>
    <row r="29" spans="1:104" ht="22.5" x14ac:dyDescent="0.2">
      <c r="A29" s="173">
        <v>11</v>
      </c>
      <c r="B29" s="174" t="s">
        <v>95</v>
      </c>
      <c r="C29" s="175" t="s">
        <v>97</v>
      </c>
      <c r="D29" s="176" t="s">
        <v>74</v>
      </c>
      <c r="E29" s="177">
        <v>1.728</v>
      </c>
      <c r="F29" s="177">
        <v>0</v>
      </c>
      <c r="G29" s="178">
        <f>E29*F29</f>
        <v>0</v>
      </c>
      <c r="O29" s="172">
        <v>2</v>
      </c>
      <c r="AA29" s="139">
        <v>12</v>
      </c>
      <c r="AB29" s="139">
        <v>0</v>
      </c>
      <c r="AC29" s="139">
        <v>11</v>
      </c>
      <c r="AZ29" s="139">
        <v>1</v>
      </c>
      <c r="BA29" s="139">
        <f>IF(AZ29=1,G29,0)</f>
        <v>0</v>
      </c>
      <c r="BB29" s="139">
        <f>IF(AZ29=2,G29,0)</f>
        <v>0</v>
      </c>
      <c r="BC29" s="139">
        <f>IF(AZ29=3,G29,0)</f>
        <v>0</v>
      </c>
      <c r="BD29" s="139">
        <f>IF(AZ29=4,G29,0)</f>
        <v>0</v>
      </c>
      <c r="BE29" s="139">
        <f>IF(AZ29=5,G29,0)</f>
        <v>0</v>
      </c>
      <c r="CZ29" s="139">
        <v>0</v>
      </c>
    </row>
    <row r="30" spans="1:104" x14ac:dyDescent="0.2">
      <c r="A30" s="179"/>
      <c r="B30" s="180"/>
      <c r="C30" s="181" t="s">
        <v>81</v>
      </c>
      <c r="D30" s="182"/>
      <c r="E30" s="183">
        <v>1.728</v>
      </c>
      <c r="F30" s="184"/>
      <c r="G30" s="185"/>
      <c r="M30" s="186" t="s">
        <v>81</v>
      </c>
      <c r="O30" s="172"/>
    </row>
    <row r="31" spans="1:104" ht="22.5" x14ac:dyDescent="0.2">
      <c r="A31" s="173">
        <v>12</v>
      </c>
      <c r="B31" s="174" t="s">
        <v>95</v>
      </c>
      <c r="C31" s="175" t="s">
        <v>98</v>
      </c>
      <c r="D31" s="176" t="s">
        <v>74</v>
      </c>
      <c r="E31" s="177">
        <v>0.504</v>
      </c>
      <c r="F31" s="177">
        <v>0</v>
      </c>
      <c r="G31" s="178">
        <f>E31*F31</f>
        <v>0</v>
      </c>
      <c r="O31" s="172">
        <v>2</v>
      </c>
      <c r="AA31" s="139">
        <v>12</v>
      </c>
      <c r="AB31" s="139">
        <v>0</v>
      </c>
      <c r="AC31" s="139">
        <v>12</v>
      </c>
      <c r="AZ31" s="139">
        <v>1</v>
      </c>
      <c r="BA31" s="139">
        <f>IF(AZ31=1,G31,0)</f>
        <v>0</v>
      </c>
      <c r="BB31" s="139">
        <f>IF(AZ31=2,G31,0)</f>
        <v>0</v>
      </c>
      <c r="BC31" s="139">
        <f>IF(AZ31=3,G31,0)</f>
        <v>0</v>
      </c>
      <c r="BD31" s="139">
        <f>IF(AZ31=4,G31,0)</f>
        <v>0</v>
      </c>
      <c r="BE31" s="139">
        <f>IF(AZ31=5,G31,0)</f>
        <v>0</v>
      </c>
      <c r="CZ31" s="139">
        <v>0</v>
      </c>
    </row>
    <row r="32" spans="1:104" x14ac:dyDescent="0.2">
      <c r="A32" s="179"/>
      <c r="B32" s="180"/>
      <c r="C32" s="181" t="s">
        <v>83</v>
      </c>
      <c r="D32" s="182"/>
      <c r="E32" s="183">
        <v>0.504</v>
      </c>
      <c r="F32" s="184"/>
      <c r="G32" s="185"/>
      <c r="M32" s="186" t="s">
        <v>83</v>
      </c>
      <c r="O32" s="172"/>
    </row>
    <row r="33" spans="1:104" x14ac:dyDescent="0.2">
      <c r="A33" s="173">
        <v>13</v>
      </c>
      <c r="B33" s="174" t="s">
        <v>99</v>
      </c>
      <c r="C33" s="175" t="s">
        <v>100</v>
      </c>
      <c r="D33" s="176" t="s">
        <v>68</v>
      </c>
      <c r="E33" s="177">
        <v>176</v>
      </c>
      <c r="F33" s="177">
        <v>0</v>
      </c>
      <c r="G33" s="178">
        <f>E33*F33</f>
        <v>0</v>
      </c>
      <c r="O33" s="172">
        <v>2</v>
      </c>
      <c r="AA33" s="139">
        <v>12</v>
      </c>
      <c r="AB33" s="139">
        <v>0</v>
      </c>
      <c r="AC33" s="139">
        <v>13</v>
      </c>
      <c r="AZ33" s="139">
        <v>1</v>
      </c>
      <c r="BA33" s="139">
        <f>IF(AZ33=1,G33,0)</f>
        <v>0</v>
      </c>
      <c r="BB33" s="139">
        <f>IF(AZ33=2,G33,0)</f>
        <v>0</v>
      </c>
      <c r="BC33" s="139">
        <f>IF(AZ33=3,G33,0)</f>
        <v>0</v>
      </c>
      <c r="BD33" s="139">
        <f>IF(AZ33=4,G33,0)</f>
        <v>0</v>
      </c>
      <c r="BE33" s="139">
        <f>IF(AZ33=5,G33,0)</f>
        <v>0</v>
      </c>
      <c r="CZ33" s="139">
        <v>0</v>
      </c>
    </row>
    <row r="34" spans="1:104" x14ac:dyDescent="0.2">
      <c r="A34" s="173">
        <v>14</v>
      </c>
      <c r="B34" s="174" t="s">
        <v>99</v>
      </c>
      <c r="C34" s="175" t="s">
        <v>101</v>
      </c>
      <c r="D34" s="176" t="s">
        <v>68</v>
      </c>
      <c r="E34" s="177">
        <v>114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14</v>
      </c>
      <c r="AZ34" s="139">
        <v>1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0</v>
      </c>
    </row>
    <row r="35" spans="1:104" ht="22.5" x14ac:dyDescent="0.2">
      <c r="A35" s="173">
        <v>15</v>
      </c>
      <c r="B35" s="174" t="s">
        <v>95</v>
      </c>
      <c r="C35" s="175" t="s">
        <v>102</v>
      </c>
      <c r="D35" s="176" t="s">
        <v>74</v>
      </c>
      <c r="E35" s="177">
        <v>44</v>
      </c>
      <c r="F35" s="177">
        <v>0</v>
      </c>
      <c r="G35" s="178">
        <f>E35*F35</f>
        <v>0</v>
      </c>
      <c r="O35" s="172">
        <v>2</v>
      </c>
      <c r="AA35" s="139">
        <v>12</v>
      </c>
      <c r="AB35" s="139">
        <v>0</v>
      </c>
      <c r="AC35" s="139">
        <v>15</v>
      </c>
      <c r="AZ35" s="139">
        <v>1</v>
      </c>
      <c r="BA35" s="139">
        <f>IF(AZ35=1,G35,0)</f>
        <v>0</v>
      </c>
      <c r="BB35" s="139">
        <f>IF(AZ35=2,G35,0)</f>
        <v>0</v>
      </c>
      <c r="BC35" s="139">
        <f>IF(AZ35=3,G35,0)</f>
        <v>0</v>
      </c>
      <c r="BD35" s="139">
        <f>IF(AZ35=4,G35,0)</f>
        <v>0</v>
      </c>
      <c r="BE35" s="139">
        <f>IF(AZ35=5,G35,0)</f>
        <v>0</v>
      </c>
      <c r="CZ35" s="139">
        <v>0</v>
      </c>
    </row>
    <row r="36" spans="1:104" x14ac:dyDescent="0.2">
      <c r="A36" s="179"/>
      <c r="B36" s="180"/>
      <c r="C36" s="181" t="s">
        <v>75</v>
      </c>
      <c r="D36" s="182"/>
      <c r="E36" s="183">
        <v>44</v>
      </c>
      <c r="F36" s="184"/>
      <c r="G36" s="185"/>
      <c r="M36" s="186" t="s">
        <v>75</v>
      </c>
      <c r="O36" s="172"/>
    </row>
    <row r="37" spans="1:104" ht="22.5" x14ac:dyDescent="0.2">
      <c r="A37" s="173">
        <v>16</v>
      </c>
      <c r="B37" s="174" t="s">
        <v>95</v>
      </c>
      <c r="C37" s="175" t="s">
        <v>103</v>
      </c>
      <c r="D37" s="176" t="s">
        <v>74</v>
      </c>
      <c r="E37" s="177">
        <v>28.5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16</v>
      </c>
      <c r="AZ37" s="139">
        <v>1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0</v>
      </c>
    </row>
    <row r="38" spans="1:104" x14ac:dyDescent="0.2">
      <c r="A38" s="179"/>
      <c r="B38" s="180"/>
      <c r="C38" s="181" t="s">
        <v>104</v>
      </c>
      <c r="D38" s="182"/>
      <c r="E38" s="183">
        <v>28.5</v>
      </c>
      <c r="F38" s="184"/>
      <c r="G38" s="185"/>
      <c r="M38" s="186" t="s">
        <v>104</v>
      </c>
      <c r="O38" s="172"/>
    </row>
    <row r="39" spans="1:104" x14ac:dyDescent="0.2">
      <c r="A39" s="187"/>
      <c r="B39" s="188" t="s">
        <v>69</v>
      </c>
      <c r="C39" s="189" t="str">
        <f>CONCATENATE(B20," ",C20)</f>
        <v>96 Bourání konstrukcí</v>
      </c>
      <c r="D39" s="187"/>
      <c r="E39" s="190"/>
      <c r="F39" s="190"/>
      <c r="G39" s="191">
        <f>SUM(G20:G38)</f>
        <v>0</v>
      </c>
      <c r="O39" s="172">
        <v>4</v>
      </c>
      <c r="BA39" s="192">
        <f>SUM(BA20:BA38)</f>
        <v>0</v>
      </c>
      <c r="BB39" s="192">
        <f>SUM(BB20:BB38)</f>
        <v>0</v>
      </c>
      <c r="BC39" s="192">
        <f>SUM(BC20:BC38)</f>
        <v>0</v>
      </c>
      <c r="BD39" s="192">
        <f>SUM(BD20:BD38)</f>
        <v>0</v>
      </c>
      <c r="BE39" s="192">
        <f>SUM(BE20:BE38)</f>
        <v>0</v>
      </c>
    </row>
    <row r="40" spans="1:104" x14ac:dyDescent="0.2">
      <c r="A40" s="165" t="s">
        <v>65</v>
      </c>
      <c r="B40" s="166" t="s">
        <v>105</v>
      </c>
      <c r="C40" s="167" t="s">
        <v>106</v>
      </c>
      <c r="D40" s="168"/>
      <c r="E40" s="169"/>
      <c r="F40" s="169"/>
      <c r="G40" s="170"/>
      <c r="H40" s="171"/>
      <c r="I40" s="171"/>
      <c r="O40" s="172">
        <v>1</v>
      </c>
    </row>
    <row r="41" spans="1:104" x14ac:dyDescent="0.2">
      <c r="A41" s="173">
        <v>17</v>
      </c>
      <c r="B41" s="174" t="s">
        <v>107</v>
      </c>
      <c r="C41" s="175" t="s">
        <v>108</v>
      </c>
      <c r="D41" s="176" t="s">
        <v>89</v>
      </c>
      <c r="E41" s="177">
        <v>184</v>
      </c>
      <c r="F41" s="177">
        <v>0</v>
      </c>
      <c r="G41" s="178">
        <f>E41*F41</f>
        <v>0</v>
      </c>
      <c r="O41" s="172">
        <v>2</v>
      </c>
      <c r="AA41" s="139">
        <v>12</v>
      </c>
      <c r="AB41" s="139">
        <v>0</v>
      </c>
      <c r="AC41" s="139">
        <v>17</v>
      </c>
      <c r="AZ41" s="139">
        <v>1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0</v>
      </c>
    </row>
    <row r="42" spans="1:104" x14ac:dyDescent="0.2">
      <c r="A42" s="173">
        <v>18</v>
      </c>
      <c r="B42" s="174" t="s">
        <v>109</v>
      </c>
      <c r="C42" s="175" t="s">
        <v>110</v>
      </c>
      <c r="D42" s="176" t="s">
        <v>89</v>
      </c>
      <c r="E42" s="177">
        <v>184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0</v>
      </c>
      <c r="AC42" s="139">
        <v>18</v>
      </c>
      <c r="AZ42" s="139">
        <v>1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0</v>
      </c>
    </row>
    <row r="43" spans="1:104" x14ac:dyDescent="0.2">
      <c r="A43" s="173">
        <v>19</v>
      </c>
      <c r="B43" s="174" t="s">
        <v>111</v>
      </c>
      <c r="C43" s="175" t="s">
        <v>112</v>
      </c>
      <c r="D43" s="176" t="s">
        <v>89</v>
      </c>
      <c r="E43" s="177">
        <v>3680</v>
      </c>
      <c r="F43" s="177">
        <v>0</v>
      </c>
      <c r="G43" s="178">
        <f>E43*F43</f>
        <v>0</v>
      </c>
      <c r="O43" s="172">
        <v>2</v>
      </c>
      <c r="AA43" s="139">
        <v>12</v>
      </c>
      <c r="AB43" s="139">
        <v>0</v>
      </c>
      <c r="AC43" s="139">
        <v>19</v>
      </c>
      <c r="AZ43" s="139">
        <v>1</v>
      </c>
      <c r="BA43" s="139">
        <f>IF(AZ43=1,G43,0)</f>
        <v>0</v>
      </c>
      <c r="BB43" s="139">
        <f>IF(AZ43=2,G43,0)</f>
        <v>0</v>
      </c>
      <c r="BC43" s="139">
        <f>IF(AZ43=3,G43,0)</f>
        <v>0</v>
      </c>
      <c r="BD43" s="139">
        <f>IF(AZ43=4,G43,0)</f>
        <v>0</v>
      </c>
      <c r="BE43" s="139">
        <f>IF(AZ43=5,G43,0)</f>
        <v>0</v>
      </c>
      <c r="CZ43" s="139">
        <v>0</v>
      </c>
    </row>
    <row r="44" spans="1:104" x14ac:dyDescent="0.2">
      <c r="A44" s="179"/>
      <c r="B44" s="180"/>
      <c r="C44" s="181" t="s">
        <v>113</v>
      </c>
      <c r="D44" s="182"/>
      <c r="E44" s="183">
        <v>3680</v>
      </c>
      <c r="F44" s="184"/>
      <c r="G44" s="185"/>
      <c r="M44" s="186" t="s">
        <v>113</v>
      </c>
      <c r="O44" s="172"/>
    </row>
    <row r="45" spans="1:104" x14ac:dyDescent="0.2">
      <c r="A45" s="173">
        <v>20</v>
      </c>
      <c r="B45" s="174" t="s">
        <v>114</v>
      </c>
      <c r="C45" s="175" t="s">
        <v>115</v>
      </c>
      <c r="D45" s="176" t="s">
        <v>89</v>
      </c>
      <c r="E45" s="177">
        <v>184</v>
      </c>
      <c r="F45" s="177">
        <v>0</v>
      </c>
      <c r="G45" s="178">
        <f>E45*F45</f>
        <v>0</v>
      </c>
      <c r="O45" s="172">
        <v>2</v>
      </c>
      <c r="AA45" s="139">
        <v>12</v>
      </c>
      <c r="AB45" s="139">
        <v>0</v>
      </c>
      <c r="AC45" s="139">
        <v>20</v>
      </c>
      <c r="AZ45" s="139">
        <v>1</v>
      </c>
      <c r="BA45" s="139">
        <f>IF(AZ45=1,G45,0)</f>
        <v>0</v>
      </c>
      <c r="BB45" s="139">
        <f>IF(AZ45=2,G45,0)</f>
        <v>0</v>
      </c>
      <c r="BC45" s="139">
        <f>IF(AZ45=3,G45,0)</f>
        <v>0</v>
      </c>
      <c r="BD45" s="139">
        <f>IF(AZ45=4,G45,0)</f>
        <v>0</v>
      </c>
      <c r="BE45" s="139">
        <f>IF(AZ45=5,G45,0)</f>
        <v>0</v>
      </c>
      <c r="CZ45" s="139">
        <v>0</v>
      </c>
    </row>
    <row r="46" spans="1:104" x14ac:dyDescent="0.2">
      <c r="A46" s="187"/>
      <c r="B46" s="188" t="s">
        <v>69</v>
      </c>
      <c r="C46" s="189" t="str">
        <f>CONCATENATE(B40," ",C40)</f>
        <v>97 Prorážení otvorů</v>
      </c>
      <c r="D46" s="187"/>
      <c r="E46" s="190"/>
      <c r="F46" s="190"/>
      <c r="G46" s="191">
        <f>SUM(G40:G45)</f>
        <v>0</v>
      </c>
      <c r="O46" s="172">
        <v>4</v>
      </c>
      <c r="BA46" s="192">
        <f>SUM(BA40:BA45)</f>
        <v>0</v>
      </c>
      <c r="BB46" s="192">
        <f>SUM(BB40:BB45)</f>
        <v>0</v>
      </c>
      <c r="BC46" s="192">
        <f>SUM(BC40:BC45)</f>
        <v>0</v>
      </c>
      <c r="BD46" s="192">
        <f>SUM(BD40:BD45)</f>
        <v>0</v>
      </c>
      <c r="BE46" s="192">
        <f>SUM(BE40:BE45)</f>
        <v>0</v>
      </c>
    </row>
    <row r="47" spans="1:104" x14ac:dyDescent="0.2">
      <c r="A47" s="165" t="s">
        <v>65</v>
      </c>
      <c r="B47" s="166" t="s">
        <v>116</v>
      </c>
      <c r="C47" s="167" t="s">
        <v>117</v>
      </c>
      <c r="D47" s="168"/>
      <c r="E47" s="169"/>
      <c r="F47" s="169"/>
      <c r="G47" s="170"/>
      <c r="H47" s="171"/>
      <c r="I47" s="171"/>
      <c r="O47" s="172">
        <v>1</v>
      </c>
    </row>
    <row r="48" spans="1:104" x14ac:dyDescent="0.2">
      <c r="A48" s="173">
        <v>21</v>
      </c>
      <c r="B48" s="174" t="s">
        <v>118</v>
      </c>
      <c r="C48" s="175" t="s">
        <v>119</v>
      </c>
      <c r="D48" s="176" t="s">
        <v>120</v>
      </c>
      <c r="E48" s="177">
        <v>880</v>
      </c>
      <c r="F48" s="177">
        <v>0</v>
      </c>
      <c r="G48" s="178">
        <f>E48*F48</f>
        <v>0</v>
      </c>
      <c r="O48" s="172">
        <v>2</v>
      </c>
      <c r="AA48" s="139">
        <v>12</v>
      </c>
      <c r="AB48" s="139">
        <v>0</v>
      </c>
      <c r="AC48" s="139">
        <v>21</v>
      </c>
      <c r="AZ48" s="139">
        <v>2</v>
      </c>
      <c r="BA48" s="139">
        <f>IF(AZ48=1,G48,0)</f>
        <v>0</v>
      </c>
      <c r="BB48" s="139">
        <f>IF(AZ48=2,G48,0)</f>
        <v>0</v>
      </c>
      <c r="BC48" s="139">
        <f>IF(AZ48=3,G48,0)</f>
        <v>0</v>
      </c>
      <c r="BD48" s="139">
        <f>IF(AZ48=4,G48,0)</f>
        <v>0</v>
      </c>
      <c r="BE48" s="139">
        <f>IF(AZ48=5,G48,0)</f>
        <v>0</v>
      </c>
      <c r="CZ48" s="139">
        <v>0</v>
      </c>
    </row>
    <row r="49" spans="1:104" x14ac:dyDescent="0.2">
      <c r="A49" s="179"/>
      <c r="B49" s="180"/>
      <c r="C49" s="181" t="s">
        <v>121</v>
      </c>
      <c r="D49" s="182"/>
      <c r="E49" s="183">
        <v>880</v>
      </c>
      <c r="F49" s="184"/>
      <c r="G49" s="185"/>
      <c r="M49" s="186" t="s">
        <v>121</v>
      </c>
      <c r="O49" s="172"/>
    </row>
    <row r="50" spans="1:104" x14ac:dyDescent="0.2">
      <c r="A50" s="173">
        <v>22</v>
      </c>
      <c r="B50" s="174" t="s">
        <v>118</v>
      </c>
      <c r="C50" s="175" t="s">
        <v>122</v>
      </c>
      <c r="D50" s="176" t="s">
        <v>120</v>
      </c>
      <c r="E50" s="177">
        <v>570</v>
      </c>
      <c r="F50" s="177">
        <v>0</v>
      </c>
      <c r="G50" s="178">
        <f>E50*F50</f>
        <v>0</v>
      </c>
      <c r="O50" s="172">
        <v>2</v>
      </c>
      <c r="AA50" s="139">
        <v>12</v>
      </c>
      <c r="AB50" s="139">
        <v>0</v>
      </c>
      <c r="AC50" s="139">
        <v>22</v>
      </c>
      <c r="AZ50" s="139">
        <v>2</v>
      </c>
      <c r="BA50" s="139">
        <f>IF(AZ50=1,G50,0)</f>
        <v>0</v>
      </c>
      <c r="BB50" s="139">
        <f>IF(AZ50=2,G50,0)</f>
        <v>0</v>
      </c>
      <c r="BC50" s="139">
        <f>IF(AZ50=3,G50,0)</f>
        <v>0</v>
      </c>
      <c r="BD50" s="139">
        <f>IF(AZ50=4,G50,0)</f>
        <v>0</v>
      </c>
      <c r="BE50" s="139">
        <f>IF(AZ50=5,G50,0)</f>
        <v>0</v>
      </c>
      <c r="CZ50" s="139">
        <v>0</v>
      </c>
    </row>
    <row r="51" spans="1:104" x14ac:dyDescent="0.2">
      <c r="A51" s="179"/>
      <c r="B51" s="180"/>
      <c r="C51" s="181" t="s">
        <v>123</v>
      </c>
      <c r="D51" s="182"/>
      <c r="E51" s="183">
        <v>570</v>
      </c>
      <c r="F51" s="184"/>
      <c r="G51" s="185"/>
      <c r="M51" s="186" t="s">
        <v>123</v>
      </c>
      <c r="O51" s="172"/>
    </row>
    <row r="52" spans="1:104" x14ac:dyDescent="0.2">
      <c r="A52" s="173">
        <v>23</v>
      </c>
      <c r="B52" s="174" t="s">
        <v>124</v>
      </c>
      <c r="C52" s="175" t="s">
        <v>125</v>
      </c>
      <c r="D52" s="176" t="s">
        <v>120</v>
      </c>
      <c r="E52" s="177">
        <v>1320</v>
      </c>
      <c r="F52" s="177">
        <v>0</v>
      </c>
      <c r="G52" s="178">
        <f>E52*F52</f>
        <v>0</v>
      </c>
      <c r="O52" s="172">
        <v>2</v>
      </c>
      <c r="AA52" s="139">
        <v>12</v>
      </c>
      <c r="AB52" s="139">
        <v>0</v>
      </c>
      <c r="AC52" s="139">
        <v>23</v>
      </c>
      <c r="AZ52" s="139">
        <v>2</v>
      </c>
      <c r="BA52" s="139">
        <f>IF(AZ52=1,G52,0)</f>
        <v>0</v>
      </c>
      <c r="BB52" s="139">
        <f>IF(AZ52=2,G52,0)</f>
        <v>0</v>
      </c>
      <c r="BC52" s="139">
        <f>IF(AZ52=3,G52,0)</f>
        <v>0</v>
      </c>
      <c r="BD52" s="139">
        <f>IF(AZ52=4,G52,0)</f>
        <v>0</v>
      </c>
      <c r="BE52" s="139">
        <f>IF(AZ52=5,G52,0)</f>
        <v>0</v>
      </c>
      <c r="CZ52" s="139">
        <v>0</v>
      </c>
    </row>
    <row r="53" spans="1:104" x14ac:dyDescent="0.2">
      <c r="A53" s="179"/>
      <c r="B53" s="180"/>
      <c r="C53" s="181" t="s">
        <v>126</v>
      </c>
      <c r="D53" s="182"/>
      <c r="E53" s="183">
        <v>1320</v>
      </c>
      <c r="F53" s="184"/>
      <c r="G53" s="185"/>
      <c r="M53" s="186" t="s">
        <v>126</v>
      </c>
      <c r="O53" s="172"/>
    </row>
    <row r="54" spans="1:104" x14ac:dyDescent="0.2">
      <c r="A54" s="173">
        <v>24</v>
      </c>
      <c r="B54" s="174" t="s">
        <v>124</v>
      </c>
      <c r="C54" s="175" t="s">
        <v>127</v>
      </c>
      <c r="D54" s="176" t="s">
        <v>120</v>
      </c>
      <c r="E54" s="177">
        <v>855</v>
      </c>
      <c r="F54" s="177">
        <v>0</v>
      </c>
      <c r="G54" s="178">
        <f>E54*F54</f>
        <v>0</v>
      </c>
      <c r="O54" s="172">
        <v>2</v>
      </c>
      <c r="AA54" s="139">
        <v>12</v>
      </c>
      <c r="AB54" s="139">
        <v>0</v>
      </c>
      <c r="AC54" s="139">
        <v>24</v>
      </c>
      <c r="AZ54" s="139">
        <v>2</v>
      </c>
      <c r="BA54" s="139">
        <f>IF(AZ54=1,G54,0)</f>
        <v>0</v>
      </c>
      <c r="BB54" s="139">
        <f>IF(AZ54=2,G54,0)</f>
        <v>0</v>
      </c>
      <c r="BC54" s="139">
        <f>IF(AZ54=3,G54,0)</f>
        <v>0</v>
      </c>
      <c r="BD54" s="139">
        <f>IF(AZ54=4,G54,0)</f>
        <v>0</v>
      </c>
      <c r="BE54" s="139">
        <f>IF(AZ54=5,G54,0)</f>
        <v>0</v>
      </c>
      <c r="CZ54" s="139">
        <v>0</v>
      </c>
    </row>
    <row r="55" spans="1:104" x14ac:dyDescent="0.2">
      <c r="A55" s="179"/>
      <c r="B55" s="180"/>
      <c r="C55" s="181" t="s">
        <v>128</v>
      </c>
      <c r="D55" s="182"/>
      <c r="E55" s="183">
        <v>855</v>
      </c>
      <c r="F55" s="184"/>
      <c r="G55" s="185"/>
      <c r="M55" s="186" t="s">
        <v>128</v>
      </c>
      <c r="O55" s="172"/>
    </row>
    <row r="56" spans="1:104" x14ac:dyDescent="0.2">
      <c r="A56" s="173">
        <v>25</v>
      </c>
      <c r="B56" s="174" t="s">
        <v>124</v>
      </c>
      <c r="C56" s="175" t="s">
        <v>129</v>
      </c>
      <c r="D56" s="176" t="s">
        <v>120</v>
      </c>
      <c r="E56" s="177">
        <v>690</v>
      </c>
      <c r="F56" s="177">
        <v>0</v>
      </c>
      <c r="G56" s="178">
        <f>E56*F56</f>
        <v>0</v>
      </c>
      <c r="O56" s="172">
        <v>2</v>
      </c>
      <c r="AA56" s="139">
        <v>12</v>
      </c>
      <c r="AB56" s="139">
        <v>0</v>
      </c>
      <c r="AC56" s="139">
        <v>25</v>
      </c>
      <c r="AZ56" s="139">
        <v>2</v>
      </c>
      <c r="BA56" s="139">
        <f>IF(AZ56=1,G56,0)</f>
        <v>0</v>
      </c>
      <c r="BB56" s="139">
        <f>IF(AZ56=2,G56,0)</f>
        <v>0</v>
      </c>
      <c r="BC56" s="139">
        <f>IF(AZ56=3,G56,0)</f>
        <v>0</v>
      </c>
      <c r="BD56" s="139">
        <f>IF(AZ56=4,G56,0)</f>
        <v>0</v>
      </c>
      <c r="BE56" s="139">
        <f>IF(AZ56=5,G56,0)</f>
        <v>0</v>
      </c>
      <c r="CZ56" s="139">
        <v>0</v>
      </c>
    </row>
    <row r="57" spans="1:104" x14ac:dyDescent="0.2">
      <c r="A57" s="179"/>
      <c r="B57" s="180"/>
      <c r="C57" s="181" t="s">
        <v>130</v>
      </c>
      <c r="D57" s="182"/>
      <c r="E57" s="183">
        <v>690</v>
      </c>
      <c r="F57" s="184"/>
      <c r="G57" s="185"/>
      <c r="M57" s="186" t="s">
        <v>130</v>
      </c>
      <c r="O57" s="172"/>
    </row>
    <row r="58" spans="1:104" x14ac:dyDescent="0.2">
      <c r="A58" s="173">
        <v>26</v>
      </c>
      <c r="B58" s="174" t="s">
        <v>124</v>
      </c>
      <c r="C58" s="175" t="s">
        <v>131</v>
      </c>
      <c r="D58" s="176" t="s">
        <v>120</v>
      </c>
      <c r="E58" s="177">
        <v>720</v>
      </c>
      <c r="F58" s="177">
        <v>0</v>
      </c>
      <c r="G58" s="178">
        <f>E58*F58</f>
        <v>0</v>
      </c>
      <c r="O58" s="172">
        <v>2</v>
      </c>
      <c r="AA58" s="139">
        <v>12</v>
      </c>
      <c r="AB58" s="139">
        <v>0</v>
      </c>
      <c r="AC58" s="139">
        <v>26</v>
      </c>
      <c r="AZ58" s="139">
        <v>2</v>
      </c>
      <c r="BA58" s="139">
        <f>IF(AZ58=1,G58,0)</f>
        <v>0</v>
      </c>
      <c r="BB58" s="139">
        <f>IF(AZ58=2,G58,0)</f>
        <v>0</v>
      </c>
      <c r="BC58" s="139">
        <f>IF(AZ58=3,G58,0)</f>
        <v>0</v>
      </c>
      <c r="BD58" s="139">
        <f>IF(AZ58=4,G58,0)</f>
        <v>0</v>
      </c>
      <c r="BE58" s="139">
        <f>IF(AZ58=5,G58,0)</f>
        <v>0</v>
      </c>
      <c r="CZ58" s="139">
        <v>0</v>
      </c>
    </row>
    <row r="59" spans="1:104" x14ac:dyDescent="0.2">
      <c r="A59" s="179"/>
      <c r="B59" s="180"/>
      <c r="C59" s="181" t="s">
        <v>132</v>
      </c>
      <c r="D59" s="182"/>
      <c r="E59" s="183">
        <v>720</v>
      </c>
      <c r="F59" s="184"/>
      <c r="G59" s="185"/>
      <c r="M59" s="186" t="s">
        <v>132</v>
      </c>
      <c r="O59" s="172"/>
    </row>
    <row r="60" spans="1:104" x14ac:dyDescent="0.2">
      <c r="A60" s="173">
        <v>27</v>
      </c>
      <c r="B60" s="174" t="s">
        <v>124</v>
      </c>
      <c r="C60" s="175" t="s">
        <v>133</v>
      </c>
      <c r="D60" s="176" t="s">
        <v>120</v>
      </c>
      <c r="E60" s="177">
        <v>210</v>
      </c>
      <c r="F60" s="177">
        <v>0</v>
      </c>
      <c r="G60" s="178">
        <f>E60*F60</f>
        <v>0</v>
      </c>
      <c r="O60" s="172">
        <v>2</v>
      </c>
      <c r="AA60" s="139">
        <v>12</v>
      </c>
      <c r="AB60" s="139">
        <v>0</v>
      </c>
      <c r="AC60" s="139">
        <v>27</v>
      </c>
      <c r="AZ60" s="139">
        <v>2</v>
      </c>
      <c r="BA60" s="139">
        <f>IF(AZ60=1,G60,0)</f>
        <v>0</v>
      </c>
      <c r="BB60" s="139">
        <f>IF(AZ60=2,G60,0)</f>
        <v>0</v>
      </c>
      <c r="BC60" s="139">
        <f>IF(AZ60=3,G60,0)</f>
        <v>0</v>
      </c>
      <c r="BD60" s="139">
        <f>IF(AZ60=4,G60,0)</f>
        <v>0</v>
      </c>
      <c r="BE60" s="139">
        <f>IF(AZ60=5,G60,0)</f>
        <v>0</v>
      </c>
      <c r="CZ60" s="139">
        <v>0</v>
      </c>
    </row>
    <row r="61" spans="1:104" x14ac:dyDescent="0.2">
      <c r="A61" s="179"/>
      <c r="B61" s="180"/>
      <c r="C61" s="181" t="s">
        <v>134</v>
      </c>
      <c r="D61" s="182"/>
      <c r="E61" s="183">
        <v>210</v>
      </c>
      <c r="F61" s="184"/>
      <c r="G61" s="185"/>
      <c r="M61" s="186" t="s">
        <v>134</v>
      </c>
      <c r="O61" s="172"/>
    </row>
    <row r="62" spans="1:104" x14ac:dyDescent="0.2">
      <c r="A62" s="187"/>
      <c r="B62" s="188" t="s">
        <v>69</v>
      </c>
      <c r="C62" s="189" t="str">
        <f>CONCATENATE(B47," ",C47)</f>
        <v>767 Konstrukce zámečnické</v>
      </c>
      <c r="D62" s="187"/>
      <c r="E62" s="190"/>
      <c r="F62" s="190"/>
      <c r="G62" s="191">
        <f>SUM(G47:G61)</f>
        <v>0</v>
      </c>
      <c r="O62" s="172">
        <v>4</v>
      </c>
      <c r="BA62" s="192">
        <f>SUM(BA47:BA61)</f>
        <v>0</v>
      </c>
      <c r="BB62" s="192">
        <f>SUM(BB47:BB61)</f>
        <v>0</v>
      </c>
      <c r="BC62" s="192">
        <f>SUM(BC47:BC61)</f>
        <v>0</v>
      </c>
      <c r="BD62" s="192">
        <f>SUM(BD47:BD61)</f>
        <v>0</v>
      </c>
      <c r="BE62" s="192">
        <f>SUM(BE47:BE61)</f>
        <v>0</v>
      </c>
    </row>
    <row r="63" spans="1:104" x14ac:dyDescent="0.2">
      <c r="A63" s="140"/>
      <c r="B63" s="140"/>
      <c r="C63" s="140"/>
      <c r="D63" s="140"/>
      <c r="E63" s="140"/>
      <c r="F63" s="140"/>
      <c r="G63" s="140"/>
    </row>
    <row r="64" spans="1:104" x14ac:dyDescent="0.2">
      <c r="E64" s="139"/>
    </row>
    <row r="65" spans="5:5" x14ac:dyDescent="0.2">
      <c r="E65" s="139"/>
    </row>
    <row r="66" spans="5:5" x14ac:dyDescent="0.2">
      <c r="E66" s="139"/>
    </row>
    <row r="67" spans="5:5" x14ac:dyDescent="0.2">
      <c r="E67" s="139"/>
    </row>
    <row r="68" spans="5:5" x14ac:dyDescent="0.2">
      <c r="E68" s="139"/>
    </row>
    <row r="69" spans="5:5" x14ac:dyDescent="0.2">
      <c r="E69" s="139"/>
    </row>
    <row r="70" spans="5:5" x14ac:dyDescent="0.2">
      <c r="E70" s="139"/>
    </row>
    <row r="71" spans="5:5" x14ac:dyDescent="0.2">
      <c r="E71" s="139"/>
    </row>
    <row r="72" spans="5:5" x14ac:dyDescent="0.2">
      <c r="E72" s="139"/>
    </row>
    <row r="73" spans="5:5" x14ac:dyDescent="0.2">
      <c r="E73" s="139"/>
    </row>
    <row r="74" spans="5:5" x14ac:dyDescent="0.2">
      <c r="E74" s="139"/>
    </row>
    <row r="75" spans="5:5" x14ac:dyDescent="0.2">
      <c r="E75" s="139"/>
    </row>
    <row r="76" spans="5:5" x14ac:dyDescent="0.2">
      <c r="E76" s="139"/>
    </row>
    <row r="77" spans="5:5" x14ac:dyDescent="0.2">
      <c r="E77" s="139"/>
    </row>
    <row r="78" spans="5:5" x14ac:dyDescent="0.2">
      <c r="E78" s="139"/>
    </row>
    <row r="79" spans="5:5" x14ac:dyDescent="0.2">
      <c r="E79" s="139"/>
    </row>
    <row r="80" spans="5:5" x14ac:dyDescent="0.2">
      <c r="E80" s="139"/>
    </row>
    <row r="81" spans="1:7" x14ac:dyDescent="0.2">
      <c r="E81" s="139"/>
    </row>
    <row r="82" spans="1:7" x14ac:dyDescent="0.2">
      <c r="E82" s="139"/>
    </row>
    <row r="83" spans="1:7" x14ac:dyDescent="0.2">
      <c r="E83" s="139"/>
    </row>
    <row r="84" spans="1:7" x14ac:dyDescent="0.2">
      <c r="E84" s="139"/>
    </row>
    <row r="85" spans="1:7" x14ac:dyDescent="0.2">
      <c r="E85" s="139"/>
    </row>
    <row r="86" spans="1:7" x14ac:dyDescent="0.2">
      <c r="A86" s="193"/>
      <c r="B86" s="193"/>
      <c r="C86" s="193"/>
      <c r="D86" s="193"/>
      <c r="E86" s="193"/>
      <c r="F86" s="193"/>
      <c r="G86" s="193"/>
    </row>
    <row r="87" spans="1:7" x14ac:dyDescent="0.2">
      <c r="A87" s="193"/>
      <c r="B87" s="193"/>
      <c r="C87" s="193"/>
      <c r="D87" s="193"/>
      <c r="E87" s="193"/>
      <c r="F87" s="193"/>
      <c r="G87" s="193"/>
    </row>
    <row r="88" spans="1:7" x14ac:dyDescent="0.2">
      <c r="A88" s="193"/>
      <c r="B88" s="193"/>
      <c r="C88" s="193"/>
      <c r="D88" s="193"/>
      <c r="E88" s="193"/>
      <c r="F88" s="193"/>
      <c r="G88" s="193"/>
    </row>
    <row r="89" spans="1:7" x14ac:dyDescent="0.2">
      <c r="A89" s="193"/>
      <c r="B89" s="193"/>
      <c r="C89" s="193"/>
      <c r="D89" s="193"/>
      <c r="E89" s="193"/>
      <c r="F89" s="193"/>
      <c r="G89" s="193"/>
    </row>
    <row r="90" spans="1:7" x14ac:dyDescent="0.2">
      <c r="E90" s="139"/>
    </row>
    <row r="91" spans="1:7" x14ac:dyDescent="0.2">
      <c r="E91" s="139"/>
    </row>
    <row r="92" spans="1:7" x14ac:dyDescent="0.2">
      <c r="E92" s="139"/>
    </row>
    <row r="93" spans="1:7" x14ac:dyDescent="0.2">
      <c r="E93" s="139"/>
    </row>
    <row r="94" spans="1:7" x14ac:dyDescent="0.2">
      <c r="E94" s="139"/>
    </row>
    <row r="95" spans="1:7" x14ac:dyDescent="0.2">
      <c r="E95" s="139"/>
    </row>
    <row r="96" spans="1:7" x14ac:dyDescent="0.2">
      <c r="E96" s="139"/>
    </row>
    <row r="97" spans="5:5" x14ac:dyDescent="0.2">
      <c r="E97" s="139"/>
    </row>
    <row r="98" spans="5:5" x14ac:dyDescent="0.2">
      <c r="E98" s="139"/>
    </row>
    <row r="99" spans="5:5" x14ac:dyDescent="0.2">
      <c r="E99" s="139"/>
    </row>
    <row r="100" spans="5:5" x14ac:dyDescent="0.2">
      <c r="E100" s="139"/>
    </row>
    <row r="101" spans="5:5" x14ac:dyDescent="0.2">
      <c r="E101" s="139"/>
    </row>
    <row r="102" spans="5:5" x14ac:dyDescent="0.2">
      <c r="E102" s="139"/>
    </row>
    <row r="103" spans="5:5" x14ac:dyDescent="0.2">
      <c r="E103" s="139"/>
    </row>
    <row r="104" spans="5:5" x14ac:dyDescent="0.2">
      <c r="E104" s="139"/>
    </row>
    <row r="105" spans="5:5" x14ac:dyDescent="0.2">
      <c r="E105" s="139"/>
    </row>
    <row r="106" spans="5:5" x14ac:dyDescent="0.2">
      <c r="E106" s="139"/>
    </row>
    <row r="107" spans="5:5" x14ac:dyDescent="0.2">
      <c r="E107" s="139"/>
    </row>
    <row r="108" spans="5:5" x14ac:dyDescent="0.2">
      <c r="E108" s="139"/>
    </row>
    <row r="109" spans="5:5" x14ac:dyDescent="0.2">
      <c r="E109" s="139"/>
    </row>
    <row r="110" spans="5:5" x14ac:dyDescent="0.2">
      <c r="E110" s="139"/>
    </row>
    <row r="111" spans="5:5" x14ac:dyDescent="0.2">
      <c r="E111" s="139"/>
    </row>
    <row r="112" spans="5:5" x14ac:dyDescent="0.2">
      <c r="E112" s="139"/>
    </row>
    <row r="113" spans="1:7" x14ac:dyDescent="0.2">
      <c r="E113" s="139"/>
    </row>
    <row r="114" spans="1:7" x14ac:dyDescent="0.2">
      <c r="E114" s="139"/>
    </row>
    <row r="115" spans="1:7" x14ac:dyDescent="0.2">
      <c r="E115" s="139"/>
    </row>
    <row r="116" spans="1:7" x14ac:dyDescent="0.2">
      <c r="E116" s="139"/>
    </row>
    <row r="117" spans="1:7" x14ac:dyDescent="0.2">
      <c r="E117" s="139"/>
    </row>
    <row r="118" spans="1:7" x14ac:dyDescent="0.2">
      <c r="E118" s="139"/>
    </row>
    <row r="119" spans="1:7" x14ac:dyDescent="0.2">
      <c r="E119" s="139"/>
    </row>
    <row r="120" spans="1:7" x14ac:dyDescent="0.2">
      <c r="E120" s="139"/>
    </row>
    <row r="121" spans="1:7" x14ac:dyDescent="0.2">
      <c r="A121" s="194"/>
      <c r="B121" s="194"/>
    </row>
    <row r="122" spans="1:7" x14ac:dyDescent="0.2">
      <c r="A122" s="193"/>
      <c r="B122" s="193"/>
      <c r="C122" s="196"/>
      <c r="D122" s="196"/>
      <c r="E122" s="197"/>
      <c r="F122" s="196"/>
      <c r="G122" s="198"/>
    </row>
    <row r="123" spans="1:7" x14ac:dyDescent="0.2">
      <c r="A123" s="199"/>
      <c r="B123" s="199"/>
      <c r="C123" s="193"/>
      <c r="D123" s="193"/>
      <c r="E123" s="200"/>
      <c r="F123" s="193"/>
      <c r="G123" s="193"/>
    </row>
    <row r="124" spans="1:7" x14ac:dyDescent="0.2">
      <c r="A124" s="193"/>
      <c r="B124" s="193"/>
      <c r="C124" s="193"/>
      <c r="D124" s="193"/>
      <c r="E124" s="200"/>
      <c r="F124" s="193"/>
      <c r="G124" s="193"/>
    </row>
    <row r="125" spans="1:7" x14ac:dyDescent="0.2">
      <c r="A125" s="193"/>
      <c r="B125" s="193"/>
      <c r="C125" s="193"/>
      <c r="D125" s="193"/>
      <c r="E125" s="200"/>
      <c r="F125" s="193"/>
      <c r="G125" s="193"/>
    </row>
    <row r="126" spans="1:7" x14ac:dyDescent="0.2">
      <c r="A126" s="193"/>
      <c r="B126" s="193"/>
      <c r="C126" s="193"/>
      <c r="D126" s="193"/>
      <c r="E126" s="200"/>
      <c r="F126" s="193"/>
      <c r="G126" s="193"/>
    </row>
    <row r="127" spans="1:7" x14ac:dyDescent="0.2">
      <c r="A127" s="193"/>
      <c r="B127" s="193"/>
      <c r="C127" s="193"/>
      <c r="D127" s="193"/>
      <c r="E127" s="200"/>
      <c r="F127" s="193"/>
      <c r="G127" s="193"/>
    </row>
    <row r="128" spans="1:7" x14ac:dyDescent="0.2">
      <c r="A128" s="193"/>
      <c r="B128" s="193"/>
      <c r="C128" s="193"/>
      <c r="D128" s="193"/>
      <c r="E128" s="200"/>
      <c r="F128" s="193"/>
      <c r="G128" s="193"/>
    </row>
    <row r="129" spans="1:7" x14ac:dyDescent="0.2">
      <c r="A129" s="193"/>
      <c r="B129" s="193"/>
      <c r="C129" s="193"/>
      <c r="D129" s="193"/>
      <c r="E129" s="200"/>
      <c r="F129" s="193"/>
      <c r="G129" s="193"/>
    </row>
    <row r="130" spans="1:7" x14ac:dyDescent="0.2">
      <c r="A130" s="193"/>
      <c r="B130" s="193"/>
      <c r="C130" s="193"/>
      <c r="D130" s="193"/>
      <c r="E130" s="200"/>
      <c r="F130" s="193"/>
      <c r="G130" s="193"/>
    </row>
    <row r="131" spans="1:7" x14ac:dyDescent="0.2">
      <c r="A131" s="193"/>
      <c r="B131" s="193"/>
      <c r="C131" s="193"/>
      <c r="D131" s="193"/>
      <c r="E131" s="200"/>
      <c r="F131" s="193"/>
      <c r="G131" s="193"/>
    </row>
    <row r="132" spans="1:7" x14ac:dyDescent="0.2">
      <c r="A132" s="193"/>
      <c r="B132" s="193"/>
      <c r="C132" s="193"/>
      <c r="D132" s="193"/>
      <c r="E132" s="200"/>
      <c r="F132" s="193"/>
      <c r="G132" s="193"/>
    </row>
    <row r="133" spans="1:7" x14ac:dyDescent="0.2">
      <c r="A133" s="193"/>
      <c r="B133" s="193"/>
      <c r="C133" s="193"/>
      <c r="D133" s="193"/>
      <c r="E133" s="200"/>
      <c r="F133" s="193"/>
      <c r="G133" s="193"/>
    </row>
    <row r="134" spans="1:7" x14ac:dyDescent="0.2">
      <c r="A134" s="193"/>
      <c r="B134" s="193"/>
      <c r="C134" s="193"/>
      <c r="D134" s="193"/>
      <c r="E134" s="200"/>
      <c r="F134" s="193"/>
      <c r="G134" s="193"/>
    </row>
    <row r="135" spans="1:7" x14ac:dyDescent="0.2">
      <c r="A135" s="193"/>
      <c r="B135" s="193"/>
      <c r="C135" s="193"/>
      <c r="D135" s="193"/>
      <c r="E135" s="200"/>
      <c r="F135" s="193"/>
      <c r="G135" s="193"/>
    </row>
  </sheetData>
  <mergeCells count="25">
    <mergeCell ref="C57:D57"/>
    <mergeCell ref="C59:D59"/>
    <mergeCell ref="C61:D61"/>
    <mergeCell ref="C38:D38"/>
    <mergeCell ref="C44:D44"/>
    <mergeCell ref="C49:D49"/>
    <mergeCell ref="C51:D51"/>
    <mergeCell ref="C53:D53"/>
    <mergeCell ref="C55:D55"/>
    <mergeCell ref="C17:D17"/>
    <mergeCell ref="C22:D22"/>
    <mergeCell ref="C24:D24"/>
    <mergeCell ref="C26:D26"/>
    <mergeCell ref="C28:D28"/>
    <mergeCell ref="C30:D30"/>
    <mergeCell ref="C32:D32"/>
    <mergeCell ref="C36:D36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cp:lastPrinted>2015-02-26T14:27:40Z</cp:lastPrinted>
  <dcterms:created xsi:type="dcterms:W3CDTF">2015-02-26T14:26:52Z</dcterms:created>
  <dcterms:modified xsi:type="dcterms:W3CDTF">2015-02-26T14:29:28Z</dcterms:modified>
</cp:coreProperties>
</file>